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108" windowWidth="16608" windowHeight="9432" activeTab="1"/>
  </bookViews>
  <sheets>
    <sheet name="Instructions" sheetId="8" r:id="rId1"/>
    <sheet name="Rating by material - general" sheetId="4" r:id="rId2"/>
    <sheet name="Lookup tables" sheetId="7" state="veryHidden" r:id="rId3"/>
  </sheets>
  <definedNames>
    <definedName name="Another">'Lookup tables'!$I$2:$I$6</definedName>
    <definedName name="Bark">'Lookup tables'!$F$2:$F$6</definedName>
    <definedName name="Bark_Sawdust_Woodfines">'Lookup tables'!$K$2:$K$3</definedName>
    <definedName name="Coir">'Lookup tables'!$J$2:$J$3</definedName>
    <definedName name="Green_compost">'Lookup tables'!$C$2:$C$6</definedName>
    <definedName name="Loam">'Lookup tables'!$E$2:$E$6</definedName>
    <definedName name="Media">'Lookup tables'!$A$2:$A$11</definedName>
    <definedName name="MediaList2">'Lookup tables'!$A$16:$A$17</definedName>
    <definedName name="Peat">'Lookup tables'!$B$2:$B$6</definedName>
    <definedName name="Perlite">'Lookup tables'!$G$2:$G$6</definedName>
    <definedName name="_xlnm.Print_Area" localSheetId="1">'Rating by material - general'!$B$1:$K$23</definedName>
    <definedName name="Sand">'Lookup tables'!$D$2:$D$6</definedName>
    <definedName name="Vermiculite">'Lookup tables'!$H$2:$H$6</definedName>
    <definedName name="Woodfibre_woodchips">'Lookup tables'!$L$2:$L$3</definedName>
  </definedNames>
  <calcPr calcId="145621"/>
</workbook>
</file>

<file path=xl/calcChain.xml><?xml version="1.0" encoding="utf-8"?>
<calcChain xmlns="http://schemas.openxmlformats.org/spreadsheetml/2006/main">
  <c r="I37" i="4" l="1"/>
  <c r="H37" i="4"/>
  <c r="G37" i="4"/>
  <c r="F37" i="4"/>
  <c r="E37" i="4"/>
  <c r="I36" i="4"/>
  <c r="H36" i="4"/>
  <c r="G36" i="4"/>
  <c r="F36" i="4"/>
  <c r="E36" i="4"/>
  <c r="I35" i="4"/>
  <c r="H35" i="4"/>
  <c r="G35" i="4"/>
  <c r="F35" i="4"/>
  <c r="E35" i="4"/>
  <c r="I34" i="4"/>
  <c r="H34" i="4"/>
  <c r="G34" i="4"/>
  <c r="F34" i="4"/>
  <c r="E34" i="4"/>
  <c r="I33" i="4"/>
  <c r="H33" i="4"/>
  <c r="G33" i="4"/>
  <c r="F33" i="4"/>
  <c r="E33" i="4"/>
  <c r="I14" i="4"/>
  <c r="H14" i="4"/>
  <c r="G14" i="4"/>
  <c r="F14" i="4"/>
  <c r="E14" i="4"/>
  <c r="I38" i="4" l="1"/>
  <c r="H38" i="4"/>
  <c r="G38" i="4"/>
  <c r="F38" i="4"/>
  <c r="E38" i="4"/>
  <c r="J38" i="4" l="1"/>
  <c r="D22" i="4" s="1"/>
  <c r="J28" i="4"/>
  <c r="J29" i="4"/>
  <c r="J30" i="4"/>
  <c r="J31" i="4"/>
  <c r="J27" i="4" l="1"/>
</calcChain>
</file>

<file path=xl/sharedStrings.xml><?xml version="1.0" encoding="utf-8"?>
<sst xmlns="http://schemas.openxmlformats.org/spreadsheetml/2006/main" count="53" uniqueCount="41">
  <si>
    <t>Growing media material type</t>
  </si>
  <si>
    <t>Peat</t>
  </si>
  <si>
    <t>Coir</t>
  </si>
  <si>
    <t>Sand</t>
  </si>
  <si>
    <t>Perlite</t>
  </si>
  <si>
    <t>Bark</t>
  </si>
  <si>
    <t>Number of tiers / steps in supply chain</t>
  </si>
  <si>
    <t>Second level</t>
  </si>
  <si>
    <t>Third level</t>
  </si>
  <si>
    <t>Fifth level</t>
  </si>
  <si>
    <t>Fourth level</t>
  </si>
  <si>
    <t>Primary level</t>
  </si>
  <si>
    <t>Sources of media</t>
  </si>
  <si>
    <t>SAQ or Audit</t>
  </si>
  <si>
    <t>Assessment</t>
  </si>
  <si>
    <t>SAQ</t>
  </si>
  <si>
    <t>Audit</t>
  </si>
  <si>
    <t>Calculations section</t>
  </si>
  <si>
    <t>OVERALL MATERIAL SCORE</t>
  </si>
  <si>
    <t>None</t>
  </si>
  <si>
    <t>Factor</t>
  </si>
  <si>
    <t>Green compost</t>
  </si>
  <si>
    <t>Loam</t>
  </si>
  <si>
    <t>Vermiculite</t>
  </si>
  <si>
    <t>Another</t>
  </si>
  <si>
    <t>Media</t>
  </si>
  <si>
    <t>Green_compost</t>
  </si>
  <si>
    <t>Bark_Sawdust_Woodfines</t>
  </si>
  <si>
    <t>Woodfibre_woodchips</t>
  </si>
  <si>
    <t>Percent of material obtained by level</t>
  </si>
  <si>
    <t>% by location</t>
  </si>
  <si>
    <t>Percent by tier table</t>
  </si>
  <si>
    <t>Audit calc table</t>
  </si>
  <si>
    <t>1. Select the material type from the drop down box in cell C7. If the material being rated is not listed select 'Another'.</t>
  </si>
  <si>
    <t>4. For each supplier in each tier, first select from the drop down boxes (white cells in area E9 to I13) the % of the material (annual average) obtained from that supplier. If there is only 1 supplier in that tier, the % supplied is 100%. The total % supplied in each column should equal 100%.</t>
  </si>
  <si>
    <t>5. Then select from the drop down boxes in area E16 to I20 (white cells) what form of assessment of social compliance proof has been used. To count, self-assessment questionnaires (SAQ) must meet the minimum requirements set out in Annex 2 of the guidance document. Audits are, as set out in the guidance document, independent third party assessments. If neither has been undertaken, select ‘none’.</t>
  </si>
  <si>
    <t>2. Select the number of in-scope tiers in the supply chain from the drop down box in cell D7. To determine the number of in-scope tiers for each material see the guidance document.
This will change the appropriate number of black coloured cells in row 7 to white.</t>
  </si>
  <si>
    <t>3. For each tier of the supply chain (cell in row 7 that is now white), select from the drop down box the number of suppliers/sources for that material at that tier. The primary level is the growing media manufacturer; the second level will be the direct suppliers to the manufacturer, and so on.
This will change the appropriate number of black coloured cells in columns E to I to white.</t>
  </si>
  <si>
    <t>6. The overall material score is automatically calculated.</t>
  </si>
  <si>
    <t>Instructions for use of the Ingredient Rater</t>
  </si>
  <si>
    <t>Ingredient Rater for Growing Media Material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</si>
</sst>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u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</xf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Alignment="1">
      <alignment horizontal="right"/>
    </xf>
    <xf numFmtId="0" fontId="0" fillId="0" borderId="1" xfId="0" applyBorder="1" applyAlignment="1" applyProtection="1">
      <alignment horizontal="center" vertical="center"/>
      <protection locked="0"/>
    </xf>
    <xf numFmtId="9" fontId="0" fillId="0" borderId="0" xfId="1" applyFont="1"/>
    <xf numFmtId="9" fontId="0" fillId="0" borderId="0" xfId="1" applyFont="1" applyAlignment="1">
      <alignment horizontal="center"/>
    </xf>
    <xf numFmtId="0" fontId="0" fillId="0" borderId="0" xfId="0" applyAlignment="1" applyProtection="1">
      <alignment horizontal="right" vertical="center" wrapText="1"/>
    </xf>
    <xf numFmtId="0" fontId="0" fillId="0" borderId="0" xfId="0" applyBorder="1" applyAlignment="1" applyProtection="1">
      <alignment horizontal="center" vertical="center" wrapText="1"/>
      <protection locked="0"/>
    </xf>
    <xf numFmtId="9" fontId="0" fillId="0" borderId="0" xfId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right" vertical="center" wrapText="1"/>
    </xf>
    <xf numFmtId="0" fontId="0" fillId="0" borderId="3" xfId="0" applyFont="1" applyBorder="1" applyAlignment="1" applyProtection="1">
      <alignment horizontal="right"/>
    </xf>
    <xf numFmtId="0" fontId="0" fillId="0" borderId="4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0" fillId="0" borderId="5" xfId="0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0" fillId="0" borderId="6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9" fontId="0" fillId="0" borderId="0" xfId="0" applyNumberFormat="1" applyBorder="1" applyAlignment="1" applyProtection="1">
      <alignment horizontal="center" vertical="center" wrapText="1"/>
    </xf>
    <xf numFmtId="10" fontId="0" fillId="0" borderId="1" xfId="0" applyNumberFormat="1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</xf>
    <xf numFmtId="0" fontId="0" fillId="2" borderId="0" xfId="0" applyFill="1" applyAlignment="1" applyProtection="1">
      <alignment horizontal="center" vertical="center"/>
    </xf>
    <xf numFmtId="0" fontId="0" fillId="2" borderId="0" xfId="0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 wrapText="1"/>
    </xf>
    <xf numFmtId="9" fontId="0" fillId="0" borderId="0" xfId="1" applyFont="1" applyAlignment="1" applyProtection="1">
      <alignment horizontal="center" vertical="center" wrapText="1"/>
    </xf>
    <xf numFmtId="9" fontId="0" fillId="0" borderId="0" xfId="0" applyNumberFormat="1" applyFill="1" applyAlignment="1" applyProtection="1">
      <alignment horizontal="center" vertical="center" wrapText="1"/>
    </xf>
    <xf numFmtId="9" fontId="0" fillId="0" borderId="0" xfId="1" applyNumberFormat="1" applyFont="1" applyAlignment="1" applyProtection="1">
      <alignment horizontal="center" vertical="center" wrapText="1"/>
    </xf>
    <xf numFmtId="9" fontId="0" fillId="0" borderId="0" xfId="0" applyNumberFormat="1" applyAlignment="1" applyProtection="1">
      <alignment horizontal="center" vertical="center" wrapText="1"/>
    </xf>
    <xf numFmtId="0" fontId="0" fillId="0" borderId="0" xfId="0" applyFont="1" applyAlignment="1" applyProtection="1">
      <alignment horizontal="right"/>
    </xf>
  </cellXfs>
  <cellStyles count="2">
    <cellStyle name="Normal" xfId="0" builtinId="0"/>
    <cellStyle name="Percent" xfId="1" builtinId="5"/>
  </cellStyles>
  <dxfs count="55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5:B11"/>
  <sheetViews>
    <sheetView workbookViewId="0">
      <selection activeCell="B5" sqref="B5"/>
    </sheetView>
  </sheetViews>
  <sheetFormatPr defaultRowHeight="14.4" x14ac:dyDescent="0.3"/>
  <cols>
    <col min="2" max="2" width="107.88671875" customWidth="1"/>
  </cols>
  <sheetData>
    <row r="5" spans="2:2" ht="54" customHeight="1" x14ac:dyDescent="0.3">
      <c r="B5" s="12" t="s">
        <v>39</v>
      </c>
    </row>
    <row r="6" spans="2:2" ht="62.25" customHeight="1" x14ac:dyDescent="0.3">
      <c r="B6" s="11" t="s">
        <v>33</v>
      </c>
    </row>
    <row r="7" spans="2:2" ht="62.25" customHeight="1" x14ac:dyDescent="0.3">
      <c r="B7" s="11" t="s">
        <v>36</v>
      </c>
    </row>
    <row r="8" spans="2:2" ht="66.75" customHeight="1" x14ac:dyDescent="0.3">
      <c r="B8" s="11" t="s">
        <v>37</v>
      </c>
    </row>
    <row r="9" spans="2:2" ht="62.25" customHeight="1" x14ac:dyDescent="0.3">
      <c r="B9" s="11" t="s">
        <v>34</v>
      </c>
    </row>
    <row r="10" spans="2:2" ht="62.25" customHeight="1" x14ac:dyDescent="0.3">
      <c r="B10" s="11" t="s">
        <v>35</v>
      </c>
    </row>
    <row r="11" spans="2:2" ht="62.25" customHeight="1" x14ac:dyDescent="0.3">
      <c r="B11" s="11" t="s">
        <v>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Q56"/>
  <sheetViews>
    <sheetView showGridLines="0" tabSelected="1" zoomScaleNormal="100" workbookViewId="0">
      <selection activeCell="C14" sqref="C14"/>
    </sheetView>
  </sheetViews>
  <sheetFormatPr defaultColWidth="9.109375" defaultRowHeight="14.4" x14ac:dyDescent="0.3"/>
  <cols>
    <col min="1" max="2" width="2.88671875" style="13" customWidth="1"/>
    <col min="3" max="3" width="36.33203125" style="2" customWidth="1"/>
    <col min="4" max="4" width="14.6640625" style="2" customWidth="1"/>
    <col min="5" max="9" width="9.109375" style="2"/>
    <col min="10" max="10" width="7.109375" style="2" customWidth="1"/>
    <col min="11" max="11" width="2" style="2" customWidth="1"/>
    <col min="12" max="16384" width="9.109375" style="2"/>
  </cols>
  <sheetData>
    <row r="1" spans="2:13" s="13" customFormat="1" x14ac:dyDescent="0.3">
      <c r="C1" s="2"/>
    </row>
    <row r="2" spans="2:13" s="13" customFormat="1" ht="15" thickBot="1" x14ac:dyDescent="0.35">
      <c r="C2" s="2"/>
    </row>
    <row r="3" spans="2:13" s="13" customFormat="1" x14ac:dyDescent="0.3">
      <c r="B3" s="14"/>
      <c r="C3" s="15"/>
      <c r="D3" s="16"/>
      <c r="E3" s="15"/>
      <c r="F3" s="16"/>
      <c r="G3" s="16"/>
      <c r="H3" s="16"/>
      <c r="I3" s="16"/>
      <c r="J3" s="17"/>
      <c r="K3" s="18"/>
      <c r="M3" s="19"/>
    </row>
    <row r="4" spans="2:13" s="13" customFormat="1" x14ac:dyDescent="0.3">
      <c r="B4" s="20"/>
      <c r="C4" s="21" t="s">
        <v>40</v>
      </c>
      <c r="D4" s="22"/>
      <c r="E4" s="23"/>
      <c r="F4" s="18"/>
      <c r="G4" s="18"/>
      <c r="H4" s="18"/>
      <c r="I4" s="18"/>
      <c r="J4" s="24"/>
      <c r="K4" s="18"/>
      <c r="M4" s="19"/>
    </row>
    <row r="5" spans="2:13" x14ac:dyDescent="0.3">
      <c r="B5" s="20"/>
      <c r="C5" s="25"/>
      <c r="D5" s="25"/>
      <c r="E5" s="25"/>
      <c r="F5" s="25"/>
      <c r="G5" s="25"/>
      <c r="H5" s="25"/>
      <c r="I5" s="25"/>
      <c r="J5" s="26"/>
      <c r="K5" s="25"/>
      <c r="M5" s="19"/>
    </row>
    <row r="6" spans="2:13" ht="51" customHeight="1" thickBot="1" x14ac:dyDescent="0.35">
      <c r="B6" s="20"/>
      <c r="C6" s="25" t="s">
        <v>0</v>
      </c>
      <c r="D6" s="25" t="s">
        <v>6</v>
      </c>
      <c r="E6" s="25" t="s">
        <v>11</v>
      </c>
      <c r="F6" s="25" t="s">
        <v>7</v>
      </c>
      <c r="G6" s="25" t="s">
        <v>8</v>
      </c>
      <c r="H6" s="25" t="s">
        <v>10</v>
      </c>
      <c r="I6" s="25" t="s">
        <v>9</v>
      </c>
      <c r="J6" s="26"/>
      <c r="K6" s="25"/>
      <c r="M6" s="19"/>
    </row>
    <row r="7" spans="2:13" ht="15" thickBot="1" x14ac:dyDescent="0.35">
      <c r="B7" s="20"/>
      <c r="C7" s="1"/>
      <c r="D7" s="5"/>
      <c r="E7" s="9"/>
      <c r="F7" s="9"/>
      <c r="G7" s="9"/>
      <c r="H7" s="9"/>
      <c r="I7" s="9"/>
      <c r="J7" s="26"/>
      <c r="K7" s="25"/>
      <c r="M7" s="19"/>
    </row>
    <row r="8" spans="2:13" x14ac:dyDescent="0.3">
      <c r="B8" s="20"/>
      <c r="C8" s="25"/>
      <c r="D8" s="25"/>
      <c r="E8" s="25"/>
      <c r="F8" s="25"/>
      <c r="G8" s="25"/>
      <c r="H8" s="25"/>
      <c r="I8" s="25"/>
      <c r="J8" s="26"/>
      <c r="K8" s="25"/>
      <c r="M8" s="19"/>
    </row>
    <row r="9" spans="2:13" ht="15.75" customHeight="1" x14ac:dyDescent="0.3">
      <c r="B9" s="20"/>
      <c r="C9" s="25" t="s">
        <v>29</v>
      </c>
      <c r="D9" s="25">
        <v>1</v>
      </c>
      <c r="E9" s="10"/>
      <c r="F9" s="10"/>
      <c r="G9" s="10"/>
      <c r="H9" s="10"/>
      <c r="I9" s="10"/>
      <c r="J9" s="26"/>
      <c r="K9" s="25"/>
      <c r="M9" s="19"/>
    </row>
    <row r="10" spans="2:13" ht="15.75" customHeight="1" x14ac:dyDescent="0.3">
      <c r="B10" s="20"/>
      <c r="C10" s="25"/>
      <c r="D10" s="25">
        <v>2</v>
      </c>
      <c r="E10" s="10"/>
      <c r="F10" s="10"/>
      <c r="G10" s="10"/>
      <c r="H10" s="10"/>
      <c r="I10" s="10"/>
      <c r="J10" s="26"/>
      <c r="K10" s="25"/>
      <c r="M10" s="19"/>
    </row>
    <row r="11" spans="2:13" ht="15.75" customHeight="1" x14ac:dyDescent="0.3">
      <c r="B11" s="20"/>
      <c r="C11" s="25"/>
      <c r="D11" s="25">
        <v>3</v>
      </c>
      <c r="E11" s="10"/>
      <c r="F11" s="10"/>
      <c r="G11" s="10"/>
      <c r="H11" s="10"/>
      <c r="I11" s="10"/>
      <c r="J11" s="26"/>
      <c r="K11" s="25"/>
      <c r="M11" s="19"/>
    </row>
    <row r="12" spans="2:13" ht="15.75" customHeight="1" x14ac:dyDescent="0.3">
      <c r="B12" s="20"/>
      <c r="C12" s="25"/>
      <c r="D12" s="25">
        <v>4</v>
      </c>
      <c r="E12" s="10"/>
      <c r="F12" s="10"/>
      <c r="G12" s="10"/>
      <c r="H12" s="10"/>
      <c r="I12" s="10"/>
      <c r="J12" s="26"/>
      <c r="K12" s="25"/>
    </row>
    <row r="13" spans="2:13" ht="15.75" customHeight="1" x14ac:dyDescent="0.3">
      <c r="B13" s="20"/>
      <c r="C13" s="25"/>
      <c r="D13" s="25">
        <v>5</v>
      </c>
      <c r="E13" s="10"/>
      <c r="F13" s="10"/>
      <c r="G13" s="10"/>
      <c r="H13" s="10"/>
      <c r="I13" s="10"/>
      <c r="J13" s="26"/>
      <c r="K13" s="25"/>
    </row>
    <row r="14" spans="2:13" ht="15.75" customHeight="1" x14ac:dyDescent="0.3">
      <c r="B14" s="20"/>
      <c r="C14" s="25"/>
      <c r="D14" s="25"/>
      <c r="E14" s="27">
        <f>SUM(E9:E13)</f>
        <v>0</v>
      </c>
      <c r="F14" s="27">
        <f t="shared" ref="F14:I14" si="0">SUM(F9:F13)</f>
        <v>0</v>
      </c>
      <c r="G14" s="27">
        <f t="shared" si="0"/>
        <v>0</v>
      </c>
      <c r="H14" s="27">
        <f t="shared" si="0"/>
        <v>0</v>
      </c>
      <c r="I14" s="27">
        <f t="shared" si="0"/>
        <v>0</v>
      </c>
      <c r="J14" s="26"/>
      <c r="K14" s="25"/>
    </row>
    <row r="15" spans="2:13" x14ac:dyDescent="0.3">
      <c r="B15" s="20"/>
      <c r="C15" s="25"/>
      <c r="D15" s="25"/>
      <c r="E15" s="25"/>
      <c r="F15" s="25"/>
      <c r="G15" s="25"/>
      <c r="H15" s="25"/>
      <c r="I15" s="25"/>
      <c r="J15" s="26"/>
      <c r="K15" s="25"/>
    </row>
    <row r="16" spans="2:13" ht="15.75" customHeight="1" x14ac:dyDescent="0.3">
      <c r="B16" s="20"/>
      <c r="C16" s="25" t="s">
        <v>13</v>
      </c>
      <c r="D16" s="25">
        <v>1</v>
      </c>
      <c r="E16" s="10"/>
      <c r="F16" s="10"/>
      <c r="G16" s="10"/>
      <c r="H16" s="10"/>
      <c r="I16" s="10"/>
      <c r="J16" s="26"/>
      <c r="K16" s="25"/>
    </row>
    <row r="17" spans="1:17" x14ac:dyDescent="0.3">
      <c r="B17" s="20"/>
      <c r="C17" s="25"/>
      <c r="D17" s="25">
        <v>2</v>
      </c>
      <c r="E17" s="10"/>
      <c r="F17" s="10"/>
      <c r="G17" s="10"/>
      <c r="H17" s="10"/>
      <c r="I17" s="10"/>
      <c r="J17" s="26"/>
      <c r="K17" s="25"/>
    </row>
    <row r="18" spans="1:17" x14ac:dyDescent="0.3">
      <c r="B18" s="20"/>
      <c r="C18" s="25"/>
      <c r="D18" s="25">
        <v>3</v>
      </c>
      <c r="E18" s="10"/>
      <c r="F18" s="10"/>
      <c r="G18" s="10"/>
      <c r="H18" s="10"/>
      <c r="I18" s="10"/>
      <c r="J18" s="26"/>
      <c r="K18" s="25"/>
    </row>
    <row r="19" spans="1:17" x14ac:dyDescent="0.3">
      <c r="B19" s="20"/>
      <c r="C19" s="25"/>
      <c r="D19" s="25">
        <v>4</v>
      </c>
      <c r="E19" s="10"/>
      <c r="F19" s="10"/>
      <c r="G19" s="10"/>
      <c r="H19" s="10"/>
      <c r="I19" s="10"/>
      <c r="J19" s="26"/>
      <c r="K19" s="25"/>
    </row>
    <row r="20" spans="1:17" x14ac:dyDescent="0.3">
      <c r="B20" s="20"/>
      <c r="C20" s="25"/>
      <c r="D20" s="25">
        <v>5</v>
      </c>
      <c r="E20" s="10"/>
      <c r="F20" s="10"/>
      <c r="G20" s="10"/>
      <c r="H20" s="10"/>
      <c r="I20" s="10"/>
      <c r="J20" s="26"/>
      <c r="K20" s="25"/>
    </row>
    <row r="21" spans="1:17" ht="15" thickBot="1" x14ac:dyDescent="0.35">
      <c r="B21" s="20"/>
      <c r="C21" s="25"/>
      <c r="D21" s="25"/>
      <c r="E21" s="25"/>
      <c r="F21" s="25"/>
      <c r="G21" s="25"/>
      <c r="H21" s="25"/>
      <c r="I21" s="25"/>
      <c r="J21" s="26"/>
      <c r="K21" s="25"/>
    </row>
    <row r="22" spans="1:17" ht="15" thickBot="1" x14ac:dyDescent="0.35">
      <c r="B22" s="20"/>
      <c r="C22" s="18" t="s">
        <v>18</v>
      </c>
      <c r="D22" s="28">
        <f>J38</f>
        <v>0</v>
      </c>
      <c r="F22" s="25"/>
      <c r="G22" s="25"/>
      <c r="H22" s="25"/>
      <c r="I22" s="25"/>
      <c r="J22" s="26"/>
      <c r="K22" s="25"/>
    </row>
    <row r="23" spans="1:17" ht="15" thickBot="1" x14ac:dyDescent="0.35">
      <c r="B23" s="29"/>
      <c r="C23" s="30"/>
      <c r="D23" s="30"/>
      <c r="E23" s="30"/>
      <c r="F23" s="30"/>
      <c r="G23" s="30"/>
      <c r="H23" s="30"/>
      <c r="I23" s="30"/>
      <c r="J23" s="31"/>
      <c r="K23" s="25"/>
    </row>
    <row r="24" spans="1:17" ht="5.25" customHeight="1" x14ac:dyDescent="0.3">
      <c r="B24" s="18"/>
      <c r="C24" s="25"/>
      <c r="D24" s="25"/>
      <c r="E24" s="25"/>
      <c r="F24" s="25"/>
      <c r="G24" s="25"/>
      <c r="H24" s="25"/>
      <c r="I24" s="25"/>
      <c r="J24" s="25"/>
      <c r="K24" s="25"/>
    </row>
    <row r="25" spans="1:17" s="33" customFormat="1" ht="15" hidden="1" customHeight="1" x14ac:dyDescent="0.3">
      <c r="A25" s="32"/>
      <c r="B25" s="32"/>
    </row>
    <row r="26" spans="1:17" s="35" customFormat="1" ht="15" hidden="1" customHeight="1" x14ac:dyDescent="0.3">
      <c r="A26" s="34"/>
      <c r="B26" s="34"/>
      <c r="C26" s="13" t="s">
        <v>17</v>
      </c>
      <c r="M26" s="13"/>
    </row>
    <row r="27" spans="1:17" s="35" customFormat="1" ht="15" hidden="1" customHeight="1" x14ac:dyDescent="0.3">
      <c r="A27" s="34"/>
      <c r="B27" s="34"/>
      <c r="C27" s="35" t="s">
        <v>31</v>
      </c>
      <c r="D27" s="35">
        <v>1</v>
      </c>
      <c r="E27" s="36">
        <v>1</v>
      </c>
      <c r="F27" s="36"/>
      <c r="G27" s="36"/>
      <c r="H27" s="36"/>
      <c r="I27" s="36"/>
      <c r="J27" s="37">
        <f>SUM(E27:I27)</f>
        <v>1</v>
      </c>
      <c r="K27" s="37"/>
      <c r="O27" s="36"/>
      <c r="P27" s="36"/>
      <c r="Q27" s="37"/>
    </row>
    <row r="28" spans="1:17" s="35" customFormat="1" ht="15" hidden="1" customHeight="1" x14ac:dyDescent="0.3">
      <c r="A28" s="34"/>
      <c r="B28" s="34"/>
      <c r="D28" s="35">
        <v>2</v>
      </c>
      <c r="E28" s="36">
        <v>0.6</v>
      </c>
      <c r="F28" s="36">
        <v>0.4</v>
      </c>
      <c r="G28" s="36"/>
      <c r="H28" s="36"/>
      <c r="I28" s="36"/>
      <c r="J28" s="37">
        <f t="shared" ref="J28:J31" si="1">SUM(E28:I28)</f>
        <v>1</v>
      </c>
      <c r="K28" s="37"/>
      <c r="O28" s="36"/>
      <c r="P28" s="36"/>
      <c r="Q28" s="37"/>
    </row>
    <row r="29" spans="1:17" s="35" customFormat="1" ht="15" hidden="1" customHeight="1" x14ac:dyDescent="0.3">
      <c r="A29" s="34"/>
      <c r="B29" s="34"/>
      <c r="D29" s="35">
        <v>3</v>
      </c>
      <c r="E29" s="36">
        <v>0.5</v>
      </c>
      <c r="F29" s="36">
        <v>0.3</v>
      </c>
      <c r="G29" s="36">
        <v>0.2</v>
      </c>
      <c r="H29" s="36"/>
      <c r="I29" s="36"/>
      <c r="J29" s="37">
        <f t="shared" si="1"/>
        <v>1</v>
      </c>
      <c r="K29" s="37"/>
      <c r="O29" s="36"/>
      <c r="P29" s="36"/>
      <c r="Q29" s="37"/>
    </row>
    <row r="30" spans="1:17" s="35" customFormat="1" ht="15" hidden="1" customHeight="1" x14ac:dyDescent="0.3">
      <c r="A30" s="34"/>
      <c r="B30" s="34"/>
      <c r="D30" s="35">
        <v>4</v>
      </c>
      <c r="E30" s="36">
        <v>0.45</v>
      </c>
      <c r="F30" s="36">
        <v>0.3</v>
      </c>
      <c r="G30" s="36">
        <v>0.2</v>
      </c>
      <c r="H30" s="36">
        <v>0.05</v>
      </c>
      <c r="I30" s="36"/>
      <c r="J30" s="37">
        <f t="shared" si="1"/>
        <v>1</v>
      </c>
      <c r="K30" s="37"/>
      <c r="O30" s="36"/>
      <c r="P30" s="36"/>
      <c r="Q30" s="37"/>
    </row>
    <row r="31" spans="1:17" s="35" customFormat="1" ht="15" hidden="1" customHeight="1" x14ac:dyDescent="0.3">
      <c r="A31" s="34"/>
      <c r="B31" s="34"/>
      <c r="D31" s="35">
        <v>5</v>
      </c>
      <c r="E31" s="36">
        <v>0.44</v>
      </c>
      <c r="F31" s="36">
        <v>0.3</v>
      </c>
      <c r="G31" s="36">
        <v>0.2</v>
      </c>
      <c r="H31" s="36">
        <v>0.05</v>
      </c>
      <c r="I31" s="36">
        <v>0.01</v>
      </c>
      <c r="J31" s="37">
        <f t="shared" si="1"/>
        <v>1</v>
      </c>
      <c r="K31" s="37"/>
      <c r="O31" s="36"/>
      <c r="P31" s="36"/>
      <c r="Q31" s="37"/>
    </row>
    <row r="32" spans="1:17" ht="16.5" hidden="1" customHeight="1" x14ac:dyDescent="0.3">
      <c r="E32" s="36"/>
      <c r="F32" s="36"/>
      <c r="G32" s="36"/>
      <c r="H32" s="36"/>
      <c r="I32" s="36"/>
      <c r="J32" s="37"/>
      <c r="K32" s="37"/>
      <c r="O32" s="36"/>
      <c r="P32" s="36"/>
      <c r="Q32" s="37"/>
    </row>
    <row r="33" spans="1:17" ht="15" hidden="1" customHeight="1" x14ac:dyDescent="0.3">
      <c r="C33" s="2" t="s">
        <v>32</v>
      </c>
      <c r="D33" s="2">
        <v>1</v>
      </c>
      <c r="E33" s="38" t="str">
        <f>IFERROR((VLOOKUP(E16,'Lookup tables'!$G$35:$H$37,2,0)*(VLOOKUP($D$7,$D$27:$I$31,2,0)))*(IF(E9="","",E9)),"")</f>
        <v/>
      </c>
      <c r="F33" s="38" t="str">
        <f>IFERROR((VLOOKUP(F16,'Lookup tables'!$G$35:$H$37,2,0)*(VLOOKUP($D$7,$D$27:$I$31,3,0)))*(IF(F9="","",F9)),"")</f>
        <v/>
      </c>
      <c r="G33" s="38" t="str">
        <f>IFERROR((VLOOKUP(G16,'Lookup tables'!$G$35:$H$37,2,0)*(VLOOKUP($D$7,$D$27:$I$31,4,0)))*(IF(G9="","",G9)),"")</f>
        <v/>
      </c>
      <c r="H33" s="38" t="str">
        <f>IFERROR((VLOOKUP(H16,'Lookup tables'!$G$35:$H$37,2,0)*(VLOOKUP($D$7,$D$27:$I$31,5,0)))*(IF(H9="","",H9)),"")</f>
        <v/>
      </c>
      <c r="I33" s="38" t="str">
        <f>IFERROR((VLOOKUP(I16,'Lookup tables'!$G$35:$H$37,2,0)*(VLOOKUP($D$7,$D$27:$I$31,6,0)))*(IF(I9="","",I9)),"")</f>
        <v/>
      </c>
      <c r="O33" s="38"/>
      <c r="P33" s="38"/>
    </row>
    <row r="34" spans="1:17" ht="15" hidden="1" customHeight="1" x14ac:dyDescent="0.3">
      <c r="D34" s="2">
        <v>2</v>
      </c>
      <c r="E34" s="38" t="str">
        <f>IFERROR((VLOOKUP(E17,'Lookup tables'!$G$35:$H$37,2,0)*(VLOOKUP($D$7,$D$27:$I$31,2,0)))*(IF(E10="","",E10)),"")</f>
        <v/>
      </c>
      <c r="F34" s="38" t="str">
        <f>IFERROR((VLOOKUP(F17,'Lookup tables'!$G$35:$H$37,2,0)*(VLOOKUP($D$7,$D$27:$I$31,3,0)))*(IF(F10="","",F10)),"")</f>
        <v/>
      </c>
      <c r="G34" s="38" t="str">
        <f>IFERROR((VLOOKUP(G17,'Lookup tables'!$G$35:$H$37,2,0)*(VLOOKUP($D$7,$D$27:$I$31,4,0)))*(IF(G10="","",G10)),"")</f>
        <v/>
      </c>
      <c r="H34" s="38" t="str">
        <f>IFERROR((VLOOKUP(H17,'Lookup tables'!$G$35:$H$37,2,0)*(VLOOKUP($D$7,$D$27:$I$31,5,0)))*(IF(H10="","",H10)),"")</f>
        <v/>
      </c>
      <c r="I34" s="38" t="str">
        <f>IFERROR((VLOOKUP(I17,'Lookup tables'!$G$35:$H$37,2,0)*(VLOOKUP($D$7,$D$27:$I$31,6,0)))*(IF(I10="","",I10)),"")</f>
        <v/>
      </c>
      <c r="O34" s="38"/>
      <c r="P34" s="38"/>
    </row>
    <row r="35" spans="1:17" ht="15" hidden="1" customHeight="1" x14ac:dyDescent="0.3">
      <c r="D35" s="2">
        <v>3</v>
      </c>
      <c r="E35" s="38" t="str">
        <f>IFERROR((VLOOKUP(E18,'Lookup tables'!$G$35:$H$37,2,0)*(VLOOKUP($D$7,$D$27:$I$31,2,0)))*(IF(E11="","",E11)),"")</f>
        <v/>
      </c>
      <c r="F35" s="38" t="str">
        <f>IFERROR((VLOOKUP(F18,'Lookup tables'!$G$35:$H$37,2,0)*(VLOOKUP($D$7,$D$27:$I$31,3,0)))*(IF(F11="","",F11)),"")</f>
        <v/>
      </c>
      <c r="G35" s="38" t="str">
        <f>IFERROR((VLOOKUP(G18,'Lookup tables'!$G$35:$H$37,2,0)*(VLOOKUP($D$7,$D$27:$I$31,4,0)))*(IF(G11="","",G11)),"")</f>
        <v/>
      </c>
      <c r="H35" s="38" t="str">
        <f>IFERROR((VLOOKUP(H18,'Lookup tables'!$G$35:$H$37,2,0)*(VLOOKUP($D$7,$D$27:$I$31,5,0)))*(IF(H11="","",H11)),"")</f>
        <v/>
      </c>
      <c r="I35" s="38" t="str">
        <f>IFERROR((VLOOKUP(I18,'Lookup tables'!$G$35:$H$37,2,0)*(VLOOKUP($D$7,$D$27:$I$31,6,0)))*(IF(I11="","",I11)),"")</f>
        <v/>
      </c>
      <c r="O35" s="38"/>
      <c r="P35" s="38"/>
    </row>
    <row r="36" spans="1:17" ht="15" hidden="1" customHeight="1" x14ac:dyDescent="0.3">
      <c r="D36" s="2">
        <v>4</v>
      </c>
      <c r="E36" s="38" t="str">
        <f>IFERROR((VLOOKUP(E19,'Lookup tables'!$G$35:$H$37,2,0)*(VLOOKUP($D$7,$D$27:$I$31,2,0)))*(IF(E12="","",E12)),"")</f>
        <v/>
      </c>
      <c r="F36" s="38" t="str">
        <f>IFERROR((VLOOKUP(F19,'Lookup tables'!$G$35:$H$37,2,0)*(VLOOKUP($D$7,$D$27:$I$31,3,0)))*(IF(F12="","",F12)),"")</f>
        <v/>
      </c>
      <c r="G36" s="38" t="str">
        <f>IFERROR((VLOOKUP(G19,'Lookup tables'!$G$35:$H$37,2,0)*(VLOOKUP($D$7,$D$27:$I$31,4,0)))*(IF(G12="","",G12)),"")</f>
        <v/>
      </c>
      <c r="H36" s="38" t="str">
        <f>IFERROR((VLOOKUP(H19,'Lookup tables'!$G$35:$H$37,2,0)*(VLOOKUP($D$7,$D$27:$I$31,5,0)))*(IF(H12="","",H12)),"")</f>
        <v/>
      </c>
      <c r="I36" s="38" t="str">
        <f>IFERROR((VLOOKUP(I19,'Lookup tables'!$G$35:$H$37,2,0)*(VLOOKUP($D$7,$D$27:$I$31,6,0)))*(IF(I12="","",I12)),"")</f>
        <v/>
      </c>
      <c r="O36" s="38"/>
      <c r="P36" s="38"/>
    </row>
    <row r="37" spans="1:17" ht="15" hidden="1" customHeight="1" x14ac:dyDescent="0.3">
      <c r="D37" s="2">
        <v>5</v>
      </c>
      <c r="E37" s="38" t="str">
        <f>IFERROR((VLOOKUP(E20,'Lookup tables'!$G$35:$H$37,2,0)*(VLOOKUP($D$7,$D$27:$I$31,2,0)))*(IF(E13="","",E13)),"")</f>
        <v/>
      </c>
      <c r="F37" s="38" t="str">
        <f>IFERROR((VLOOKUP(F20,'Lookup tables'!$G$35:$H$37,2,0)*(VLOOKUP($D$7,$D$27:$I$31,3,0)))*(IF(F13="","",F13)),"")</f>
        <v/>
      </c>
      <c r="G37" s="38" t="str">
        <f>IFERROR((VLOOKUP(G20,'Lookup tables'!$G$35:$H$37,2,0)*(VLOOKUP($D$7,$D$27:$I$31,4,0)))*(IF(G13="","",G13)),"")</f>
        <v/>
      </c>
      <c r="H37" s="38" t="str">
        <f>IFERROR((VLOOKUP(H20,'Lookup tables'!$G$35:$H$37,2,0)*(VLOOKUP($D$7,$D$27:$I$31,5,0)))*(IF(H13="","",H13)),"")</f>
        <v/>
      </c>
      <c r="I37" s="38" t="str">
        <f>IFERROR((VLOOKUP(I20,'Lookup tables'!$G$35:$H$37,2,0)*(VLOOKUP($D$7,$D$27:$I$31,6,0)))*(IF(I13="","",I13)),"")</f>
        <v/>
      </c>
      <c r="O37" s="38"/>
      <c r="P37" s="38"/>
    </row>
    <row r="38" spans="1:17" ht="15" hidden="1" customHeight="1" x14ac:dyDescent="0.3">
      <c r="E38" s="38">
        <f>SUM(E33:E37)</f>
        <v>0</v>
      </c>
      <c r="F38" s="38">
        <f t="shared" ref="F38:H38" si="2">SUM(F33:F37)</f>
        <v>0</v>
      </c>
      <c r="G38" s="38">
        <f t="shared" si="2"/>
        <v>0</v>
      </c>
      <c r="H38" s="38">
        <f t="shared" si="2"/>
        <v>0</v>
      </c>
      <c r="I38" s="38">
        <f>SUM(I33:I37)</f>
        <v>0</v>
      </c>
      <c r="J38" s="39">
        <f>SUM(E38:I38)</f>
        <v>0</v>
      </c>
      <c r="O38" s="38"/>
      <c r="P38" s="38"/>
      <c r="Q38" s="39"/>
    </row>
    <row r="39" spans="1:17" ht="15" hidden="1" customHeight="1" x14ac:dyDescent="0.3">
      <c r="E39" s="38"/>
      <c r="F39" s="38"/>
      <c r="G39" s="38"/>
      <c r="H39" s="38"/>
      <c r="I39" s="38"/>
    </row>
    <row r="40" spans="1:17" ht="15" hidden="1" customHeight="1" x14ac:dyDescent="0.3">
      <c r="E40" s="36"/>
      <c r="F40" s="36"/>
      <c r="G40" s="36"/>
      <c r="H40" s="36"/>
      <c r="I40" s="36"/>
      <c r="J40" s="39"/>
      <c r="K40" s="39"/>
    </row>
    <row r="41" spans="1:17" ht="15" hidden="1" customHeight="1" x14ac:dyDescent="0.3">
      <c r="E41" s="36"/>
      <c r="F41" s="36"/>
      <c r="G41" s="36"/>
      <c r="H41" s="36"/>
      <c r="I41" s="36"/>
      <c r="J41" s="39"/>
      <c r="K41" s="39"/>
    </row>
    <row r="42" spans="1:17" ht="15" hidden="1" customHeight="1" x14ac:dyDescent="0.3"/>
    <row r="43" spans="1:17" s="33" customFormat="1" ht="15" hidden="1" customHeight="1" x14ac:dyDescent="0.3">
      <c r="A43" s="32"/>
      <c r="B43" s="32"/>
    </row>
    <row r="44" spans="1:17" ht="30" customHeight="1" x14ac:dyDescent="0.3"/>
    <row r="45" spans="1:17" ht="45" customHeight="1" x14ac:dyDescent="0.3"/>
    <row r="46" spans="1:17" ht="15" customHeight="1" x14ac:dyDescent="0.3">
      <c r="D46" s="3"/>
    </row>
    <row r="47" spans="1:17" ht="15" customHeight="1" x14ac:dyDescent="0.3">
      <c r="D47" s="40"/>
    </row>
    <row r="48" spans="1:17" ht="15" customHeight="1" x14ac:dyDescent="0.3">
      <c r="D48" s="3"/>
    </row>
    <row r="49" spans="1:4" ht="15" customHeight="1" x14ac:dyDescent="0.3">
      <c r="D49" s="40"/>
    </row>
    <row r="50" spans="1:4" ht="15" customHeight="1" x14ac:dyDescent="0.3">
      <c r="D50" s="3"/>
    </row>
    <row r="51" spans="1:4" ht="15" customHeight="1" x14ac:dyDescent="0.3">
      <c r="D51" s="40"/>
    </row>
    <row r="52" spans="1:4" ht="15" customHeight="1" x14ac:dyDescent="0.3">
      <c r="D52" s="40"/>
    </row>
    <row r="53" spans="1:4" ht="15" customHeight="1" x14ac:dyDescent="0.3">
      <c r="D53" s="40"/>
    </row>
    <row r="54" spans="1:4" ht="15" customHeight="1" x14ac:dyDescent="0.3">
      <c r="A54" s="2"/>
      <c r="B54" s="2"/>
      <c r="D54" s="40"/>
    </row>
    <row r="55" spans="1:4" x14ac:dyDescent="0.3">
      <c r="B55" s="40"/>
      <c r="C55" s="40"/>
    </row>
    <row r="56" spans="1:4" x14ac:dyDescent="0.3">
      <c r="B56" s="40"/>
      <c r="C56" s="40"/>
    </row>
  </sheetData>
  <sheetProtection password="81BB" sheet="1" objects="1" scenarios="1"/>
  <conditionalFormatting sqref="E7">
    <cfRule type="expression" dxfId="54" priority="444">
      <formula>$D$7=0</formula>
    </cfRule>
  </conditionalFormatting>
  <conditionalFormatting sqref="F7">
    <cfRule type="expression" dxfId="53" priority="443">
      <formula>$D$7&lt;2</formula>
    </cfRule>
  </conditionalFormatting>
  <conditionalFormatting sqref="G7">
    <cfRule type="expression" dxfId="52" priority="442">
      <formula>$D$7&lt;3</formula>
    </cfRule>
  </conditionalFormatting>
  <conditionalFormatting sqref="H7">
    <cfRule type="expression" dxfId="51" priority="441">
      <formula>$D$7&lt;4</formula>
    </cfRule>
  </conditionalFormatting>
  <conditionalFormatting sqref="I7">
    <cfRule type="expression" dxfId="50" priority="440">
      <formula>$D$7&lt;5</formula>
    </cfRule>
  </conditionalFormatting>
  <conditionalFormatting sqref="E13">
    <cfRule type="expression" dxfId="49" priority="354">
      <formula>$E$7&lt;5</formula>
    </cfRule>
  </conditionalFormatting>
  <conditionalFormatting sqref="E12">
    <cfRule type="expression" dxfId="48" priority="353">
      <formula>$E$7&lt;4</formula>
    </cfRule>
  </conditionalFormatting>
  <conditionalFormatting sqref="E11">
    <cfRule type="expression" dxfId="47" priority="352">
      <formula>$E$7&lt;3</formula>
    </cfRule>
  </conditionalFormatting>
  <conditionalFormatting sqref="E10">
    <cfRule type="expression" dxfId="46" priority="351">
      <formula>$E$7&lt;2</formula>
    </cfRule>
  </conditionalFormatting>
  <conditionalFormatting sqref="E9">
    <cfRule type="expression" dxfId="45" priority="350">
      <formula>$E$7&lt;1</formula>
    </cfRule>
  </conditionalFormatting>
  <conditionalFormatting sqref="F13">
    <cfRule type="expression" dxfId="44" priority="349">
      <formula>$F$7&lt;5</formula>
    </cfRule>
  </conditionalFormatting>
  <conditionalFormatting sqref="G13">
    <cfRule type="expression" dxfId="43" priority="348">
      <formula>$G$7&lt;5</formula>
    </cfRule>
  </conditionalFormatting>
  <conditionalFormatting sqref="H13">
    <cfRule type="expression" dxfId="42" priority="347">
      <formula>$H$7&lt;5</formula>
    </cfRule>
  </conditionalFormatting>
  <conditionalFormatting sqref="I13">
    <cfRule type="expression" dxfId="41" priority="346">
      <formula>$I$7&lt;5</formula>
    </cfRule>
  </conditionalFormatting>
  <conditionalFormatting sqref="F12">
    <cfRule type="expression" dxfId="40" priority="345">
      <formula>$F$7&lt;4</formula>
    </cfRule>
  </conditionalFormatting>
  <conditionalFormatting sqref="F9">
    <cfRule type="expression" dxfId="39" priority="342">
      <formula>$F$7&lt;1</formula>
    </cfRule>
  </conditionalFormatting>
  <conditionalFormatting sqref="G12">
    <cfRule type="expression" dxfId="38" priority="341">
      <formula>$G$7&lt;4</formula>
    </cfRule>
  </conditionalFormatting>
  <conditionalFormatting sqref="G11">
    <cfRule type="expression" dxfId="37" priority="340">
      <formula>$G$7&lt;3</formula>
    </cfRule>
  </conditionalFormatting>
  <conditionalFormatting sqref="G10">
    <cfRule type="expression" dxfId="36" priority="339">
      <formula>$G$7&lt;2</formula>
    </cfRule>
  </conditionalFormatting>
  <conditionalFormatting sqref="G9">
    <cfRule type="expression" dxfId="35" priority="338">
      <formula>$G$7&lt;1</formula>
    </cfRule>
  </conditionalFormatting>
  <conditionalFormatting sqref="H12">
    <cfRule type="expression" dxfId="34" priority="337">
      <formula>$H$7&lt;4</formula>
    </cfRule>
  </conditionalFormatting>
  <conditionalFormatting sqref="H11">
    <cfRule type="expression" dxfId="33" priority="336">
      <formula>$H$7&lt;3</formula>
    </cfRule>
  </conditionalFormatting>
  <conditionalFormatting sqref="H10">
    <cfRule type="expression" dxfId="32" priority="335">
      <formula>$H$7&lt;2</formula>
    </cfRule>
  </conditionalFormatting>
  <conditionalFormatting sqref="H9">
    <cfRule type="expression" dxfId="31" priority="334">
      <formula>$H$7&lt;1</formula>
    </cfRule>
  </conditionalFormatting>
  <conditionalFormatting sqref="I12">
    <cfRule type="expression" dxfId="30" priority="333">
      <formula>$I$7&lt;4</formula>
    </cfRule>
  </conditionalFormatting>
  <conditionalFormatting sqref="I11">
    <cfRule type="expression" dxfId="29" priority="332">
      <formula>$I$7&lt;3</formula>
    </cfRule>
  </conditionalFormatting>
  <conditionalFormatting sqref="I10">
    <cfRule type="expression" dxfId="28" priority="331">
      <formula>$I$7&lt;2</formula>
    </cfRule>
  </conditionalFormatting>
  <conditionalFormatting sqref="I9">
    <cfRule type="expression" dxfId="27" priority="330">
      <formula>$I$7&lt;1</formula>
    </cfRule>
  </conditionalFormatting>
  <conditionalFormatting sqref="F10">
    <cfRule type="expression" dxfId="26" priority="184">
      <formula>$F$7&lt;2</formula>
    </cfRule>
  </conditionalFormatting>
  <conditionalFormatting sqref="F11">
    <cfRule type="expression" dxfId="25" priority="182">
      <formula>$F$7&lt;3</formula>
    </cfRule>
  </conditionalFormatting>
  <conditionalFormatting sqref="E20">
    <cfRule type="expression" dxfId="24" priority="25">
      <formula>$E$7&lt;5</formula>
    </cfRule>
  </conditionalFormatting>
  <conditionalFormatting sqref="E19">
    <cfRule type="expression" dxfId="23" priority="24">
      <formula>$E$7&lt;4</formula>
    </cfRule>
  </conditionalFormatting>
  <conditionalFormatting sqref="E18">
    <cfRule type="expression" dxfId="22" priority="23">
      <formula>$E$7&lt;3</formula>
    </cfRule>
  </conditionalFormatting>
  <conditionalFormatting sqref="E17">
    <cfRule type="expression" dxfId="21" priority="22">
      <formula>$E$7&lt;2</formula>
    </cfRule>
  </conditionalFormatting>
  <conditionalFormatting sqref="E16">
    <cfRule type="expression" dxfId="20" priority="21">
      <formula>$E$7&lt;1</formula>
    </cfRule>
  </conditionalFormatting>
  <conditionalFormatting sqref="F20">
    <cfRule type="expression" dxfId="19" priority="20">
      <formula>$F$7&lt;5</formula>
    </cfRule>
  </conditionalFormatting>
  <conditionalFormatting sqref="G20">
    <cfRule type="expression" dxfId="18" priority="19">
      <formula>$G$7&lt;5</formula>
    </cfRule>
  </conditionalFormatting>
  <conditionalFormatting sqref="H20">
    <cfRule type="expression" dxfId="17" priority="18">
      <formula>$H$7&lt;5</formula>
    </cfRule>
  </conditionalFormatting>
  <conditionalFormatting sqref="I20">
    <cfRule type="expression" dxfId="16" priority="17">
      <formula>$I$7&lt;5</formula>
    </cfRule>
  </conditionalFormatting>
  <conditionalFormatting sqref="F19">
    <cfRule type="expression" dxfId="15" priority="16">
      <formula>$F$7&lt;4</formula>
    </cfRule>
  </conditionalFormatting>
  <conditionalFormatting sqref="F16">
    <cfRule type="expression" dxfId="14" priority="15">
      <formula>$F$7&lt;1</formula>
    </cfRule>
  </conditionalFormatting>
  <conditionalFormatting sqref="G19">
    <cfRule type="expression" dxfId="13" priority="14">
      <formula>$G$7&lt;4</formula>
    </cfRule>
  </conditionalFormatting>
  <conditionalFormatting sqref="G18">
    <cfRule type="expression" dxfId="12" priority="13">
      <formula>$G$7&lt;3</formula>
    </cfRule>
  </conditionalFormatting>
  <conditionalFormatting sqref="G17">
    <cfRule type="expression" dxfId="11" priority="12">
      <formula>$G$7&lt;2</formula>
    </cfRule>
  </conditionalFormatting>
  <conditionalFormatting sqref="G16">
    <cfRule type="expression" dxfId="10" priority="11">
      <formula>$G$7&lt;1</formula>
    </cfRule>
  </conditionalFormatting>
  <conditionalFormatting sqref="H19">
    <cfRule type="expression" dxfId="9" priority="10">
      <formula>$H$7&lt;4</formula>
    </cfRule>
  </conditionalFormatting>
  <conditionalFormatting sqref="H18">
    <cfRule type="expression" dxfId="8" priority="9">
      <formula>$H$7&lt;3</formula>
    </cfRule>
  </conditionalFormatting>
  <conditionalFormatting sqref="H17">
    <cfRule type="expression" dxfId="7" priority="8">
      <formula>$H$7&lt;2</formula>
    </cfRule>
  </conditionalFormatting>
  <conditionalFormatting sqref="H16">
    <cfRule type="expression" dxfId="6" priority="7">
      <formula>$H$7&lt;1</formula>
    </cfRule>
  </conditionalFormatting>
  <conditionalFormatting sqref="I19">
    <cfRule type="expression" dxfId="5" priority="6">
      <formula>$I$7&lt;4</formula>
    </cfRule>
  </conditionalFormatting>
  <conditionalFormatting sqref="I18">
    <cfRule type="expression" dxfId="4" priority="5">
      <formula>$I$7&lt;3</formula>
    </cfRule>
  </conditionalFormatting>
  <conditionalFormatting sqref="I17">
    <cfRule type="expression" dxfId="3" priority="4">
      <formula>$I$7&lt;2</formula>
    </cfRule>
  </conditionalFormatting>
  <conditionalFormatting sqref="I16">
    <cfRule type="expression" dxfId="2" priority="3">
      <formula>$I$7&lt;1</formula>
    </cfRule>
  </conditionalFormatting>
  <conditionalFormatting sqref="F17">
    <cfRule type="expression" dxfId="1" priority="2">
      <formula>$F$7&lt;2</formula>
    </cfRule>
  </conditionalFormatting>
  <conditionalFormatting sqref="F18">
    <cfRule type="expression" dxfId="0" priority="1">
      <formula>$F$7&lt;3</formula>
    </cfRule>
  </conditionalFormatting>
  <dataValidations count="2">
    <dataValidation type="list" allowBlank="1" showInputMessage="1" showErrorMessage="1" sqref="C7">
      <formula1>Media</formula1>
    </dataValidation>
    <dataValidation type="list" allowBlank="1" showInputMessage="1" showErrorMessage="1" sqref="D7">
      <formula1>INDIRECT($C$7)</formula1>
    </dataValidation>
  </dataValidations>
  <pageMargins left="0.70866141732283472" right="0.70866141732283472" top="0.74803149606299213" bottom="0.74803149606299213" header="0.31496062992125984" footer="0.31496062992125984"/>
  <pageSetup paperSize="9" scale="46" orientation="landscape" verticalDpi="599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'Lookup tables'!$A$35:$A$39</xm:f>
          </x14:formula1>
          <xm:sqref>E7:I7</xm:sqref>
        </x14:dataValidation>
        <x14:dataValidation type="list" allowBlank="1" showInputMessage="1" showErrorMessage="1">
          <x14:formula1>
            <xm:f>'Lookup tables'!$C$35:$C$37</xm:f>
          </x14:formula1>
          <xm:sqref>E16:I20</xm:sqref>
        </x14:dataValidation>
        <x14:dataValidation type="list" allowBlank="1" showInputMessage="1" showErrorMessage="1">
          <x14:formula1>
            <xm:f>'Lookup tables'!$K$35:$K$134</xm:f>
          </x14:formula1>
          <xm:sqref>E9:I13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220"/>
  <sheetViews>
    <sheetView workbookViewId="0">
      <selection activeCell="H15" sqref="H15"/>
    </sheetView>
  </sheetViews>
  <sheetFormatPr defaultRowHeight="14.4" x14ac:dyDescent="0.3"/>
  <cols>
    <col min="1" max="1" width="42.5546875" customWidth="1"/>
    <col min="2" max="2" width="5" bestFit="1" customWidth="1"/>
    <col min="3" max="3" width="14.5546875" bestFit="1" customWidth="1"/>
    <col min="4" max="4" width="5.33203125" bestFit="1" customWidth="1"/>
    <col min="5" max="5" width="5.6640625" bestFit="1" customWidth="1"/>
    <col min="6" max="6" width="4.88671875" bestFit="1" customWidth="1"/>
    <col min="7" max="7" width="7" bestFit="1" customWidth="1"/>
    <col min="8" max="8" width="11.44140625" bestFit="1" customWidth="1"/>
    <col min="9" max="9" width="8.33203125" bestFit="1" customWidth="1"/>
    <col min="10" max="10" width="4.5546875" bestFit="1" customWidth="1"/>
    <col min="11" max="11" width="16.6640625" customWidth="1"/>
    <col min="12" max="12" width="7.109375" customWidth="1"/>
  </cols>
  <sheetData>
    <row r="1" spans="1:12" ht="57.6" x14ac:dyDescent="0.3">
      <c r="A1" t="s">
        <v>25</v>
      </c>
      <c r="B1" t="s">
        <v>1</v>
      </c>
      <c r="C1" t="s">
        <v>21</v>
      </c>
      <c r="D1" t="s">
        <v>3</v>
      </c>
      <c r="E1" t="s">
        <v>22</v>
      </c>
      <c r="F1" t="s">
        <v>5</v>
      </c>
      <c r="G1" t="s">
        <v>4</v>
      </c>
      <c r="H1" t="s">
        <v>23</v>
      </c>
      <c r="I1" t="s">
        <v>24</v>
      </c>
      <c r="J1" t="s">
        <v>2</v>
      </c>
      <c r="K1" s="2" t="s">
        <v>27</v>
      </c>
      <c r="L1" s="2" t="s">
        <v>28</v>
      </c>
    </row>
    <row r="2" spans="1:12" x14ac:dyDescent="0.3">
      <c r="A2" s="3" t="s">
        <v>1</v>
      </c>
      <c r="B2">
        <v>1</v>
      </c>
      <c r="C2">
        <v>1</v>
      </c>
      <c r="D2">
        <v>1</v>
      </c>
      <c r="E2">
        <v>1</v>
      </c>
      <c r="F2">
        <v>1</v>
      </c>
      <c r="G2">
        <v>1</v>
      </c>
      <c r="H2">
        <v>1</v>
      </c>
      <c r="I2">
        <v>1</v>
      </c>
      <c r="J2">
        <v>3</v>
      </c>
      <c r="K2">
        <v>2</v>
      </c>
      <c r="L2">
        <v>2</v>
      </c>
    </row>
    <row r="3" spans="1:12" x14ac:dyDescent="0.3">
      <c r="A3" s="4" t="s">
        <v>26</v>
      </c>
      <c r="B3">
        <v>2</v>
      </c>
      <c r="C3">
        <v>2</v>
      </c>
      <c r="D3">
        <v>2</v>
      </c>
      <c r="E3">
        <v>2</v>
      </c>
      <c r="F3">
        <v>2</v>
      </c>
      <c r="G3">
        <v>2</v>
      </c>
      <c r="H3">
        <v>2</v>
      </c>
      <c r="I3">
        <v>2</v>
      </c>
      <c r="J3">
        <v>4</v>
      </c>
      <c r="K3">
        <v>3</v>
      </c>
      <c r="L3">
        <v>3</v>
      </c>
    </row>
    <row r="4" spans="1:12" x14ac:dyDescent="0.3">
      <c r="A4" s="3" t="s">
        <v>3</v>
      </c>
      <c r="B4">
        <v>3</v>
      </c>
      <c r="C4">
        <v>3</v>
      </c>
      <c r="D4">
        <v>3</v>
      </c>
      <c r="E4">
        <v>3</v>
      </c>
      <c r="F4">
        <v>3</v>
      </c>
      <c r="G4">
        <v>3</v>
      </c>
      <c r="H4">
        <v>3</v>
      </c>
      <c r="I4">
        <v>3</v>
      </c>
    </row>
    <row r="5" spans="1:12" x14ac:dyDescent="0.3">
      <c r="A5" s="4" t="s">
        <v>22</v>
      </c>
      <c r="B5">
        <v>4</v>
      </c>
      <c r="C5">
        <v>4</v>
      </c>
      <c r="D5">
        <v>4</v>
      </c>
      <c r="E5">
        <v>4</v>
      </c>
      <c r="F5">
        <v>4</v>
      </c>
      <c r="G5">
        <v>4</v>
      </c>
      <c r="H5">
        <v>4</v>
      </c>
      <c r="I5">
        <v>4</v>
      </c>
    </row>
    <row r="6" spans="1:12" x14ac:dyDescent="0.3">
      <c r="A6" s="4" t="s">
        <v>4</v>
      </c>
      <c r="B6">
        <v>5</v>
      </c>
      <c r="C6">
        <v>5</v>
      </c>
      <c r="D6">
        <v>5</v>
      </c>
      <c r="E6">
        <v>5</v>
      </c>
      <c r="F6">
        <v>5</v>
      </c>
      <c r="G6">
        <v>5</v>
      </c>
      <c r="H6">
        <v>5</v>
      </c>
      <c r="I6">
        <v>5</v>
      </c>
    </row>
    <row r="7" spans="1:12" x14ac:dyDescent="0.3">
      <c r="A7" s="4" t="s">
        <v>23</v>
      </c>
    </row>
    <row r="8" spans="1:12" x14ac:dyDescent="0.3">
      <c r="A8" s="4" t="s">
        <v>24</v>
      </c>
    </row>
    <row r="9" spans="1:12" x14ac:dyDescent="0.3">
      <c r="A9" s="4" t="s">
        <v>2</v>
      </c>
    </row>
    <row r="10" spans="1:12" x14ac:dyDescent="0.3">
      <c r="A10" s="8" t="s">
        <v>27</v>
      </c>
    </row>
    <row r="11" spans="1:12" x14ac:dyDescent="0.3">
      <c r="A11" s="8" t="s">
        <v>28</v>
      </c>
    </row>
    <row r="12" spans="1:12" x14ac:dyDescent="0.3">
      <c r="A12" s="8"/>
    </row>
    <row r="15" spans="1:12" x14ac:dyDescent="0.3">
      <c r="C15" s="2"/>
      <c r="D15" s="2"/>
    </row>
    <row r="16" spans="1:12" x14ac:dyDescent="0.3">
      <c r="A16" s="2"/>
    </row>
    <row r="17" spans="1:1" x14ac:dyDescent="0.3">
      <c r="A17" s="2"/>
    </row>
    <row r="18" spans="1:1" x14ac:dyDescent="0.3">
      <c r="A18" s="2"/>
    </row>
    <row r="34" spans="1:12" x14ac:dyDescent="0.3">
      <c r="A34" s="2" t="s">
        <v>12</v>
      </c>
      <c r="B34" s="2"/>
      <c r="C34" s="2" t="s">
        <v>14</v>
      </c>
      <c r="G34" s="2"/>
      <c r="H34" s="2" t="s">
        <v>20</v>
      </c>
      <c r="K34" t="s">
        <v>30</v>
      </c>
    </row>
    <row r="35" spans="1:12" x14ac:dyDescent="0.3">
      <c r="A35" s="2">
        <v>1</v>
      </c>
      <c r="B35" s="2"/>
      <c r="C35" s="2" t="s">
        <v>15</v>
      </c>
      <c r="G35" s="2" t="s">
        <v>16</v>
      </c>
      <c r="H35" s="2">
        <v>1</v>
      </c>
      <c r="K35" s="7">
        <v>1</v>
      </c>
      <c r="L35">
        <v>1</v>
      </c>
    </row>
    <row r="36" spans="1:12" x14ac:dyDescent="0.3">
      <c r="A36" s="2">
        <v>2</v>
      </c>
      <c r="B36" s="2"/>
      <c r="C36" s="2" t="s">
        <v>16</v>
      </c>
      <c r="G36" s="2" t="s">
        <v>15</v>
      </c>
      <c r="H36" s="2">
        <v>0.5</v>
      </c>
      <c r="K36" s="7">
        <v>0.99</v>
      </c>
      <c r="L36">
        <v>1</v>
      </c>
    </row>
    <row r="37" spans="1:12" x14ac:dyDescent="0.3">
      <c r="A37" s="2">
        <v>3</v>
      </c>
      <c r="B37" s="2"/>
      <c r="C37" s="2" t="s">
        <v>19</v>
      </c>
      <c r="G37" s="2" t="s">
        <v>19</v>
      </c>
      <c r="H37" s="2">
        <v>0</v>
      </c>
      <c r="K37" s="7">
        <v>0.98</v>
      </c>
      <c r="L37">
        <v>1</v>
      </c>
    </row>
    <row r="38" spans="1:12" x14ac:dyDescent="0.3">
      <c r="A38" s="2">
        <v>4</v>
      </c>
      <c r="B38" s="2"/>
      <c r="C38" s="2"/>
      <c r="K38" s="7">
        <v>0.97</v>
      </c>
      <c r="L38">
        <v>1</v>
      </c>
    </row>
    <row r="39" spans="1:12" x14ac:dyDescent="0.3">
      <c r="A39" s="2">
        <v>5</v>
      </c>
      <c r="B39" s="2"/>
      <c r="C39" s="2"/>
      <c r="K39" s="7">
        <v>0.96</v>
      </c>
      <c r="L39">
        <v>1</v>
      </c>
    </row>
    <row r="40" spans="1:12" x14ac:dyDescent="0.3">
      <c r="K40" s="7">
        <v>0.95</v>
      </c>
      <c r="L40">
        <v>1</v>
      </c>
    </row>
    <row r="41" spans="1:12" x14ac:dyDescent="0.3">
      <c r="K41" s="7">
        <v>0.94</v>
      </c>
      <c r="L41">
        <v>1</v>
      </c>
    </row>
    <row r="42" spans="1:12" x14ac:dyDescent="0.3">
      <c r="K42" s="7">
        <v>0.93</v>
      </c>
      <c r="L42">
        <v>1</v>
      </c>
    </row>
    <row r="43" spans="1:12" x14ac:dyDescent="0.3">
      <c r="K43" s="7">
        <v>0.92</v>
      </c>
      <c r="L43">
        <v>1</v>
      </c>
    </row>
    <row r="44" spans="1:12" x14ac:dyDescent="0.3">
      <c r="K44" s="7">
        <v>0.91</v>
      </c>
      <c r="L44">
        <v>1</v>
      </c>
    </row>
    <row r="45" spans="1:12" x14ac:dyDescent="0.3">
      <c r="K45" s="7">
        <v>0.9</v>
      </c>
      <c r="L45">
        <v>1</v>
      </c>
    </row>
    <row r="46" spans="1:12" x14ac:dyDescent="0.3">
      <c r="K46" s="7">
        <v>0.89</v>
      </c>
      <c r="L46">
        <v>1</v>
      </c>
    </row>
    <row r="47" spans="1:12" x14ac:dyDescent="0.3">
      <c r="K47" s="7">
        <v>0.88</v>
      </c>
      <c r="L47">
        <v>1</v>
      </c>
    </row>
    <row r="48" spans="1:12" x14ac:dyDescent="0.3">
      <c r="K48" s="7">
        <v>0.87</v>
      </c>
      <c r="L48">
        <v>1</v>
      </c>
    </row>
    <row r="49" spans="11:12" x14ac:dyDescent="0.3">
      <c r="K49" s="7">
        <v>0.86</v>
      </c>
      <c r="L49">
        <v>1</v>
      </c>
    </row>
    <row r="50" spans="11:12" x14ac:dyDescent="0.3">
      <c r="K50" s="7">
        <v>0.85</v>
      </c>
      <c r="L50">
        <v>1</v>
      </c>
    </row>
    <row r="51" spans="11:12" x14ac:dyDescent="0.3">
      <c r="K51" s="7">
        <v>0.84</v>
      </c>
      <c r="L51">
        <v>1</v>
      </c>
    </row>
    <row r="52" spans="11:12" x14ac:dyDescent="0.3">
      <c r="K52" s="7">
        <v>0.83</v>
      </c>
      <c r="L52">
        <v>1</v>
      </c>
    </row>
    <row r="53" spans="11:12" x14ac:dyDescent="0.3">
      <c r="K53" s="7">
        <v>0.82</v>
      </c>
      <c r="L53">
        <v>1</v>
      </c>
    </row>
    <row r="54" spans="11:12" x14ac:dyDescent="0.3">
      <c r="K54" s="7">
        <v>0.81</v>
      </c>
      <c r="L54">
        <v>1</v>
      </c>
    </row>
    <row r="55" spans="11:12" x14ac:dyDescent="0.3">
      <c r="K55" s="7">
        <v>0.8</v>
      </c>
      <c r="L55">
        <v>1</v>
      </c>
    </row>
    <row r="56" spans="11:12" x14ac:dyDescent="0.3">
      <c r="K56" s="7">
        <v>0.79</v>
      </c>
      <c r="L56">
        <v>1</v>
      </c>
    </row>
    <row r="57" spans="11:12" x14ac:dyDescent="0.3">
      <c r="K57" s="7">
        <v>0.78</v>
      </c>
      <c r="L57">
        <v>1</v>
      </c>
    </row>
    <row r="58" spans="11:12" x14ac:dyDescent="0.3">
      <c r="K58" s="7">
        <v>0.77</v>
      </c>
      <c r="L58">
        <v>1</v>
      </c>
    </row>
    <row r="59" spans="11:12" x14ac:dyDescent="0.3">
      <c r="K59" s="7">
        <v>0.76</v>
      </c>
      <c r="L59">
        <v>1</v>
      </c>
    </row>
    <row r="60" spans="11:12" x14ac:dyDescent="0.3">
      <c r="K60" s="7">
        <v>0.75</v>
      </c>
      <c r="L60">
        <v>1</v>
      </c>
    </row>
    <row r="61" spans="11:12" x14ac:dyDescent="0.3">
      <c r="K61" s="7">
        <v>0.74</v>
      </c>
      <c r="L61">
        <v>1</v>
      </c>
    </row>
    <row r="62" spans="11:12" x14ac:dyDescent="0.3">
      <c r="K62" s="7">
        <v>0.73</v>
      </c>
      <c r="L62">
        <v>1</v>
      </c>
    </row>
    <row r="63" spans="11:12" x14ac:dyDescent="0.3">
      <c r="K63" s="7">
        <v>0.72</v>
      </c>
      <c r="L63">
        <v>1</v>
      </c>
    </row>
    <row r="64" spans="11:12" x14ac:dyDescent="0.3">
      <c r="K64" s="7">
        <v>0.71</v>
      </c>
      <c r="L64">
        <v>1</v>
      </c>
    </row>
    <row r="65" spans="11:12" x14ac:dyDescent="0.3">
      <c r="K65" s="7">
        <v>0.7</v>
      </c>
      <c r="L65">
        <v>1</v>
      </c>
    </row>
    <row r="66" spans="11:12" x14ac:dyDescent="0.3">
      <c r="K66" s="7">
        <v>0.69</v>
      </c>
      <c r="L66">
        <v>1</v>
      </c>
    </row>
    <row r="67" spans="11:12" x14ac:dyDescent="0.3">
      <c r="K67" s="7">
        <v>0.68</v>
      </c>
      <c r="L67">
        <v>1</v>
      </c>
    </row>
    <row r="68" spans="11:12" x14ac:dyDescent="0.3">
      <c r="K68" s="7">
        <v>0.67</v>
      </c>
      <c r="L68">
        <v>1</v>
      </c>
    </row>
    <row r="69" spans="11:12" x14ac:dyDescent="0.3">
      <c r="K69" s="7">
        <v>0.66</v>
      </c>
      <c r="L69">
        <v>1</v>
      </c>
    </row>
    <row r="70" spans="11:12" x14ac:dyDescent="0.3">
      <c r="K70" s="7">
        <v>0.65</v>
      </c>
      <c r="L70">
        <v>1</v>
      </c>
    </row>
    <row r="71" spans="11:12" x14ac:dyDescent="0.3">
      <c r="K71" s="7">
        <v>0.64</v>
      </c>
      <c r="L71">
        <v>1</v>
      </c>
    </row>
    <row r="72" spans="11:12" x14ac:dyDescent="0.3">
      <c r="K72" s="7">
        <v>0.63</v>
      </c>
      <c r="L72">
        <v>1</v>
      </c>
    </row>
    <row r="73" spans="11:12" x14ac:dyDescent="0.3">
      <c r="K73" s="7">
        <v>0.62</v>
      </c>
      <c r="L73">
        <v>1</v>
      </c>
    </row>
    <row r="74" spans="11:12" x14ac:dyDescent="0.3">
      <c r="K74" s="7">
        <v>0.61</v>
      </c>
      <c r="L74">
        <v>1</v>
      </c>
    </row>
    <row r="75" spans="11:12" x14ac:dyDescent="0.3">
      <c r="K75" s="7">
        <v>0.6</v>
      </c>
      <c r="L75">
        <v>1</v>
      </c>
    </row>
    <row r="76" spans="11:12" x14ac:dyDescent="0.3">
      <c r="K76" s="7">
        <v>0.59</v>
      </c>
      <c r="L76">
        <v>1</v>
      </c>
    </row>
    <row r="77" spans="11:12" x14ac:dyDescent="0.3">
      <c r="K77" s="7">
        <v>0.57999999999999996</v>
      </c>
      <c r="L77">
        <v>1</v>
      </c>
    </row>
    <row r="78" spans="11:12" x14ac:dyDescent="0.3">
      <c r="K78" s="7">
        <v>0.56999999999999995</v>
      </c>
      <c r="L78">
        <v>1</v>
      </c>
    </row>
    <row r="79" spans="11:12" x14ac:dyDescent="0.3">
      <c r="K79" s="7">
        <v>0.56000000000000005</v>
      </c>
      <c r="L79">
        <v>1</v>
      </c>
    </row>
    <row r="80" spans="11:12" x14ac:dyDescent="0.3">
      <c r="K80" s="7">
        <v>0.55000000000000004</v>
      </c>
      <c r="L80">
        <v>1</v>
      </c>
    </row>
    <row r="81" spans="11:12" x14ac:dyDescent="0.3">
      <c r="K81" s="7">
        <v>0.54</v>
      </c>
      <c r="L81">
        <v>1</v>
      </c>
    </row>
    <row r="82" spans="11:12" x14ac:dyDescent="0.3">
      <c r="K82" s="7">
        <v>0.53</v>
      </c>
      <c r="L82">
        <v>1</v>
      </c>
    </row>
    <row r="83" spans="11:12" x14ac:dyDescent="0.3">
      <c r="K83" s="7">
        <v>0.52</v>
      </c>
      <c r="L83">
        <v>1</v>
      </c>
    </row>
    <row r="84" spans="11:12" x14ac:dyDescent="0.3">
      <c r="K84" s="7">
        <v>0.51</v>
      </c>
      <c r="L84">
        <v>1</v>
      </c>
    </row>
    <row r="85" spans="11:12" x14ac:dyDescent="0.3">
      <c r="K85" s="7">
        <v>0.5</v>
      </c>
      <c r="L85">
        <v>1</v>
      </c>
    </row>
    <row r="86" spans="11:12" x14ac:dyDescent="0.3">
      <c r="K86" s="7">
        <v>0.49</v>
      </c>
      <c r="L86">
        <v>0.5</v>
      </c>
    </row>
    <row r="87" spans="11:12" x14ac:dyDescent="0.3">
      <c r="K87" s="7">
        <v>0.48</v>
      </c>
      <c r="L87">
        <v>0.5</v>
      </c>
    </row>
    <row r="88" spans="11:12" x14ac:dyDescent="0.3">
      <c r="K88" s="7">
        <v>0.47</v>
      </c>
      <c r="L88">
        <v>0.5</v>
      </c>
    </row>
    <row r="89" spans="11:12" x14ac:dyDescent="0.3">
      <c r="K89" s="7">
        <v>0.46</v>
      </c>
      <c r="L89">
        <v>0.5</v>
      </c>
    </row>
    <row r="90" spans="11:12" x14ac:dyDescent="0.3">
      <c r="K90" s="7">
        <v>0.45</v>
      </c>
      <c r="L90">
        <v>0.5</v>
      </c>
    </row>
    <row r="91" spans="11:12" x14ac:dyDescent="0.3">
      <c r="K91" s="7">
        <v>0.44</v>
      </c>
      <c r="L91">
        <v>0.5</v>
      </c>
    </row>
    <row r="92" spans="11:12" x14ac:dyDescent="0.3">
      <c r="K92" s="7">
        <v>0.43</v>
      </c>
      <c r="L92">
        <v>0.5</v>
      </c>
    </row>
    <row r="93" spans="11:12" x14ac:dyDescent="0.3">
      <c r="K93" s="7">
        <v>0.42</v>
      </c>
      <c r="L93">
        <v>0.5</v>
      </c>
    </row>
    <row r="94" spans="11:12" x14ac:dyDescent="0.3">
      <c r="K94" s="7">
        <v>0.41</v>
      </c>
      <c r="L94">
        <v>0.5</v>
      </c>
    </row>
    <row r="95" spans="11:12" x14ac:dyDescent="0.3">
      <c r="K95" s="7">
        <v>0.4</v>
      </c>
      <c r="L95">
        <v>0.5</v>
      </c>
    </row>
    <row r="96" spans="11:12" x14ac:dyDescent="0.3">
      <c r="K96" s="7">
        <v>0.39</v>
      </c>
      <c r="L96">
        <v>0.5</v>
      </c>
    </row>
    <row r="97" spans="11:12" x14ac:dyDescent="0.3">
      <c r="K97" s="7">
        <v>0.38</v>
      </c>
      <c r="L97">
        <v>0.5</v>
      </c>
    </row>
    <row r="98" spans="11:12" x14ac:dyDescent="0.3">
      <c r="K98" s="7">
        <v>0.37</v>
      </c>
      <c r="L98">
        <v>0.5</v>
      </c>
    </row>
    <row r="99" spans="11:12" x14ac:dyDescent="0.3">
      <c r="K99" s="7">
        <v>0.36</v>
      </c>
      <c r="L99">
        <v>0.5</v>
      </c>
    </row>
    <row r="100" spans="11:12" x14ac:dyDescent="0.3">
      <c r="K100" s="7">
        <v>0.35</v>
      </c>
      <c r="L100">
        <v>0.5</v>
      </c>
    </row>
    <row r="101" spans="11:12" x14ac:dyDescent="0.3">
      <c r="K101" s="7">
        <v>0.34</v>
      </c>
      <c r="L101">
        <v>0.5</v>
      </c>
    </row>
    <row r="102" spans="11:12" x14ac:dyDescent="0.3">
      <c r="K102" s="7">
        <v>0.33</v>
      </c>
      <c r="L102">
        <v>0.5</v>
      </c>
    </row>
    <row r="103" spans="11:12" x14ac:dyDescent="0.3">
      <c r="K103" s="7">
        <v>0.32</v>
      </c>
      <c r="L103">
        <v>0.5</v>
      </c>
    </row>
    <row r="104" spans="11:12" x14ac:dyDescent="0.3">
      <c r="K104" s="7">
        <v>0.31</v>
      </c>
      <c r="L104">
        <v>0.5</v>
      </c>
    </row>
    <row r="105" spans="11:12" x14ac:dyDescent="0.3">
      <c r="K105" s="7">
        <v>0.3</v>
      </c>
      <c r="L105">
        <v>0.5</v>
      </c>
    </row>
    <row r="106" spans="11:12" x14ac:dyDescent="0.3">
      <c r="K106" s="7">
        <v>0.28999999999999998</v>
      </c>
      <c r="L106">
        <v>0.5</v>
      </c>
    </row>
    <row r="107" spans="11:12" x14ac:dyDescent="0.3">
      <c r="K107" s="7">
        <v>0.28000000000000003</v>
      </c>
      <c r="L107">
        <v>0.5</v>
      </c>
    </row>
    <row r="108" spans="11:12" x14ac:dyDescent="0.3">
      <c r="K108" s="7">
        <v>0.27</v>
      </c>
      <c r="L108">
        <v>0.5</v>
      </c>
    </row>
    <row r="109" spans="11:12" x14ac:dyDescent="0.3">
      <c r="K109" s="7">
        <v>0.26</v>
      </c>
      <c r="L109">
        <v>0.5</v>
      </c>
    </row>
    <row r="110" spans="11:12" x14ac:dyDescent="0.3">
      <c r="K110" s="7">
        <v>0.25</v>
      </c>
      <c r="L110">
        <v>0.5</v>
      </c>
    </row>
    <row r="111" spans="11:12" x14ac:dyDescent="0.3">
      <c r="K111" s="7">
        <v>0.24</v>
      </c>
      <c r="L111">
        <v>0.5</v>
      </c>
    </row>
    <row r="112" spans="11:12" x14ac:dyDescent="0.3">
      <c r="K112" s="7">
        <v>0.23</v>
      </c>
      <c r="L112">
        <v>0.5</v>
      </c>
    </row>
    <row r="113" spans="11:12" x14ac:dyDescent="0.3">
      <c r="K113" s="7">
        <v>0.22</v>
      </c>
      <c r="L113">
        <v>0.5</v>
      </c>
    </row>
    <row r="114" spans="11:12" x14ac:dyDescent="0.3">
      <c r="K114" s="7">
        <v>0.21</v>
      </c>
      <c r="L114">
        <v>0.5</v>
      </c>
    </row>
    <row r="115" spans="11:12" x14ac:dyDescent="0.3">
      <c r="K115" s="7">
        <v>0.2</v>
      </c>
      <c r="L115">
        <v>0.5</v>
      </c>
    </row>
    <row r="116" spans="11:12" x14ac:dyDescent="0.3">
      <c r="K116" s="7">
        <v>0.19</v>
      </c>
      <c r="L116">
        <v>0</v>
      </c>
    </row>
    <row r="117" spans="11:12" x14ac:dyDescent="0.3">
      <c r="K117" s="7">
        <v>0.18</v>
      </c>
      <c r="L117">
        <v>0</v>
      </c>
    </row>
    <row r="118" spans="11:12" x14ac:dyDescent="0.3">
      <c r="K118" s="7">
        <v>0.17</v>
      </c>
      <c r="L118">
        <v>0</v>
      </c>
    </row>
    <row r="119" spans="11:12" x14ac:dyDescent="0.3">
      <c r="K119" s="7">
        <v>0.16</v>
      </c>
      <c r="L119">
        <v>0</v>
      </c>
    </row>
    <row r="120" spans="11:12" x14ac:dyDescent="0.3">
      <c r="K120" s="7">
        <v>0.15</v>
      </c>
      <c r="L120">
        <v>0</v>
      </c>
    </row>
    <row r="121" spans="11:12" x14ac:dyDescent="0.3">
      <c r="K121" s="7">
        <v>0.14000000000000001</v>
      </c>
      <c r="L121">
        <v>0</v>
      </c>
    </row>
    <row r="122" spans="11:12" x14ac:dyDescent="0.3">
      <c r="K122" s="7">
        <v>0.13</v>
      </c>
      <c r="L122">
        <v>0</v>
      </c>
    </row>
    <row r="123" spans="11:12" x14ac:dyDescent="0.3">
      <c r="K123" s="7">
        <v>0.12</v>
      </c>
      <c r="L123">
        <v>0</v>
      </c>
    </row>
    <row r="124" spans="11:12" x14ac:dyDescent="0.3">
      <c r="K124" s="7">
        <v>0.11</v>
      </c>
      <c r="L124">
        <v>0</v>
      </c>
    </row>
    <row r="125" spans="11:12" x14ac:dyDescent="0.3">
      <c r="K125" s="7">
        <v>0.1</v>
      </c>
      <c r="L125">
        <v>0</v>
      </c>
    </row>
    <row r="126" spans="11:12" x14ac:dyDescent="0.3">
      <c r="K126" s="7">
        <v>0.09</v>
      </c>
      <c r="L126">
        <v>0</v>
      </c>
    </row>
    <row r="127" spans="11:12" x14ac:dyDescent="0.3">
      <c r="K127" s="7">
        <v>0.08</v>
      </c>
      <c r="L127">
        <v>0</v>
      </c>
    </row>
    <row r="128" spans="11:12" x14ac:dyDescent="0.3">
      <c r="K128" s="7">
        <v>7.0000000000000007E-2</v>
      </c>
      <c r="L128">
        <v>0</v>
      </c>
    </row>
    <row r="129" spans="11:12" x14ac:dyDescent="0.3">
      <c r="K129" s="7">
        <v>0.06</v>
      </c>
      <c r="L129">
        <v>0</v>
      </c>
    </row>
    <row r="130" spans="11:12" x14ac:dyDescent="0.3">
      <c r="K130" s="7">
        <v>0.05</v>
      </c>
      <c r="L130">
        <v>0</v>
      </c>
    </row>
    <row r="131" spans="11:12" x14ac:dyDescent="0.3">
      <c r="K131" s="7">
        <v>0.04</v>
      </c>
      <c r="L131">
        <v>0</v>
      </c>
    </row>
    <row r="132" spans="11:12" x14ac:dyDescent="0.3">
      <c r="K132" s="7">
        <v>0.03</v>
      </c>
      <c r="L132">
        <v>0</v>
      </c>
    </row>
    <row r="133" spans="11:12" x14ac:dyDescent="0.3">
      <c r="K133" s="7">
        <v>0.02</v>
      </c>
      <c r="L133">
        <v>0</v>
      </c>
    </row>
    <row r="134" spans="11:12" x14ac:dyDescent="0.3">
      <c r="K134" s="7">
        <v>0.01</v>
      </c>
      <c r="L134">
        <v>0</v>
      </c>
    </row>
    <row r="135" spans="11:12" x14ac:dyDescent="0.3">
      <c r="K135" s="6"/>
    </row>
    <row r="136" spans="11:12" x14ac:dyDescent="0.3">
      <c r="K136" s="6"/>
    </row>
    <row r="137" spans="11:12" x14ac:dyDescent="0.3">
      <c r="K137" s="6"/>
    </row>
    <row r="138" spans="11:12" x14ac:dyDescent="0.3">
      <c r="K138" s="6"/>
    </row>
    <row r="139" spans="11:12" x14ac:dyDescent="0.3">
      <c r="K139" s="6"/>
    </row>
    <row r="140" spans="11:12" x14ac:dyDescent="0.3">
      <c r="K140" s="6"/>
    </row>
    <row r="141" spans="11:12" x14ac:dyDescent="0.3">
      <c r="K141" s="6"/>
    </row>
    <row r="142" spans="11:12" x14ac:dyDescent="0.3">
      <c r="K142" s="6"/>
    </row>
    <row r="143" spans="11:12" x14ac:dyDescent="0.3">
      <c r="K143" s="6"/>
    </row>
    <row r="144" spans="11:12" x14ac:dyDescent="0.3">
      <c r="K144" s="6"/>
    </row>
    <row r="145" spans="11:11" x14ac:dyDescent="0.3">
      <c r="K145" s="6"/>
    </row>
    <row r="146" spans="11:11" x14ac:dyDescent="0.3">
      <c r="K146" s="6"/>
    </row>
    <row r="147" spans="11:11" x14ac:dyDescent="0.3">
      <c r="K147" s="6"/>
    </row>
    <row r="148" spans="11:11" x14ac:dyDescent="0.3">
      <c r="K148" s="6"/>
    </row>
    <row r="149" spans="11:11" x14ac:dyDescent="0.3">
      <c r="K149" s="6"/>
    </row>
    <row r="150" spans="11:11" x14ac:dyDescent="0.3">
      <c r="K150" s="6"/>
    </row>
    <row r="151" spans="11:11" x14ac:dyDescent="0.3">
      <c r="K151" s="6"/>
    </row>
    <row r="152" spans="11:11" x14ac:dyDescent="0.3">
      <c r="K152" s="6"/>
    </row>
    <row r="153" spans="11:11" x14ac:dyDescent="0.3">
      <c r="K153" s="6"/>
    </row>
    <row r="154" spans="11:11" x14ac:dyDescent="0.3">
      <c r="K154" s="6"/>
    </row>
    <row r="155" spans="11:11" x14ac:dyDescent="0.3">
      <c r="K155" s="6"/>
    </row>
    <row r="156" spans="11:11" x14ac:dyDescent="0.3">
      <c r="K156" s="6"/>
    </row>
    <row r="157" spans="11:11" x14ac:dyDescent="0.3">
      <c r="K157" s="6"/>
    </row>
    <row r="158" spans="11:11" x14ac:dyDescent="0.3">
      <c r="K158" s="6"/>
    </row>
    <row r="159" spans="11:11" x14ac:dyDescent="0.3">
      <c r="K159" s="6"/>
    </row>
    <row r="160" spans="11:11" x14ac:dyDescent="0.3">
      <c r="K160" s="6"/>
    </row>
    <row r="161" spans="11:11" x14ac:dyDescent="0.3">
      <c r="K161" s="6"/>
    </row>
    <row r="162" spans="11:11" x14ac:dyDescent="0.3">
      <c r="K162" s="6"/>
    </row>
    <row r="163" spans="11:11" x14ac:dyDescent="0.3">
      <c r="K163" s="6"/>
    </row>
    <row r="164" spans="11:11" x14ac:dyDescent="0.3">
      <c r="K164" s="6"/>
    </row>
    <row r="165" spans="11:11" x14ac:dyDescent="0.3">
      <c r="K165" s="6"/>
    </row>
    <row r="166" spans="11:11" x14ac:dyDescent="0.3">
      <c r="K166" s="6"/>
    </row>
    <row r="167" spans="11:11" x14ac:dyDescent="0.3">
      <c r="K167" s="6"/>
    </row>
    <row r="168" spans="11:11" x14ac:dyDescent="0.3">
      <c r="K168" s="6"/>
    </row>
    <row r="169" spans="11:11" x14ac:dyDescent="0.3">
      <c r="K169" s="6"/>
    </row>
    <row r="170" spans="11:11" x14ac:dyDescent="0.3">
      <c r="K170" s="6"/>
    </row>
    <row r="171" spans="11:11" x14ac:dyDescent="0.3">
      <c r="K171" s="6"/>
    </row>
    <row r="172" spans="11:11" x14ac:dyDescent="0.3">
      <c r="K172" s="6"/>
    </row>
    <row r="173" spans="11:11" x14ac:dyDescent="0.3">
      <c r="K173" s="6"/>
    </row>
    <row r="174" spans="11:11" x14ac:dyDescent="0.3">
      <c r="K174" s="6"/>
    </row>
    <row r="175" spans="11:11" x14ac:dyDescent="0.3">
      <c r="K175" s="6"/>
    </row>
    <row r="176" spans="11:11" x14ac:dyDescent="0.3">
      <c r="K176" s="6"/>
    </row>
    <row r="177" spans="11:11" x14ac:dyDescent="0.3">
      <c r="K177" s="6"/>
    </row>
    <row r="178" spans="11:11" x14ac:dyDescent="0.3">
      <c r="K178" s="6"/>
    </row>
    <row r="179" spans="11:11" x14ac:dyDescent="0.3">
      <c r="K179" s="6"/>
    </row>
    <row r="180" spans="11:11" x14ac:dyDescent="0.3">
      <c r="K180" s="6"/>
    </row>
    <row r="181" spans="11:11" x14ac:dyDescent="0.3">
      <c r="K181" s="6"/>
    </row>
    <row r="182" spans="11:11" x14ac:dyDescent="0.3">
      <c r="K182" s="6"/>
    </row>
    <row r="183" spans="11:11" x14ac:dyDescent="0.3">
      <c r="K183" s="6"/>
    </row>
    <row r="184" spans="11:11" x14ac:dyDescent="0.3">
      <c r="K184" s="6"/>
    </row>
    <row r="185" spans="11:11" x14ac:dyDescent="0.3">
      <c r="K185" s="6"/>
    </row>
    <row r="186" spans="11:11" x14ac:dyDescent="0.3">
      <c r="K186" s="6"/>
    </row>
    <row r="187" spans="11:11" x14ac:dyDescent="0.3">
      <c r="K187" s="6"/>
    </row>
    <row r="188" spans="11:11" x14ac:dyDescent="0.3">
      <c r="K188" s="6"/>
    </row>
    <row r="189" spans="11:11" x14ac:dyDescent="0.3">
      <c r="K189" s="6"/>
    </row>
    <row r="190" spans="11:11" x14ac:dyDescent="0.3">
      <c r="K190" s="6"/>
    </row>
    <row r="191" spans="11:11" x14ac:dyDescent="0.3">
      <c r="K191" s="6"/>
    </row>
    <row r="192" spans="11:11" x14ac:dyDescent="0.3">
      <c r="K192" s="6"/>
    </row>
    <row r="193" spans="11:11" x14ac:dyDescent="0.3">
      <c r="K193" s="6"/>
    </row>
    <row r="194" spans="11:11" x14ac:dyDescent="0.3">
      <c r="K194" s="6"/>
    </row>
    <row r="195" spans="11:11" x14ac:dyDescent="0.3">
      <c r="K195" s="6"/>
    </row>
    <row r="196" spans="11:11" x14ac:dyDescent="0.3">
      <c r="K196" s="6"/>
    </row>
    <row r="197" spans="11:11" x14ac:dyDescent="0.3">
      <c r="K197" s="6"/>
    </row>
    <row r="198" spans="11:11" x14ac:dyDescent="0.3">
      <c r="K198" s="6"/>
    </row>
    <row r="199" spans="11:11" x14ac:dyDescent="0.3">
      <c r="K199" s="6"/>
    </row>
    <row r="200" spans="11:11" x14ac:dyDescent="0.3">
      <c r="K200" s="6"/>
    </row>
    <row r="201" spans="11:11" x14ac:dyDescent="0.3">
      <c r="K201" s="6"/>
    </row>
    <row r="202" spans="11:11" x14ac:dyDescent="0.3">
      <c r="K202" s="6"/>
    </row>
    <row r="203" spans="11:11" x14ac:dyDescent="0.3">
      <c r="K203" s="6"/>
    </row>
    <row r="204" spans="11:11" x14ac:dyDescent="0.3">
      <c r="K204" s="6"/>
    </row>
    <row r="205" spans="11:11" x14ac:dyDescent="0.3">
      <c r="K205" s="6"/>
    </row>
    <row r="206" spans="11:11" x14ac:dyDescent="0.3">
      <c r="K206" s="6"/>
    </row>
    <row r="207" spans="11:11" x14ac:dyDescent="0.3">
      <c r="K207" s="6"/>
    </row>
    <row r="208" spans="11:11" x14ac:dyDescent="0.3">
      <c r="K208" s="6"/>
    </row>
    <row r="209" spans="11:11" x14ac:dyDescent="0.3">
      <c r="K209" s="6"/>
    </row>
    <row r="210" spans="11:11" x14ac:dyDescent="0.3">
      <c r="K210" s="6"/>
    </row>
    <row r="211" spans="11:11" x14ac:dyDescent="0.3">
      <c r="K211" s="6"/>
    </row>
    <row r="212" spans="11:11" x14ac:dyDescent="0.3">
      <c r="K212" s="6"/>
    </row>
    <row r="213" spans="11:11" x14ac:dyDescent="0.3">
      <c r="K213" s="6"/>
    </row>
    <row r="214" spans="11:11" x14ac:dyDescent="0.3">
      <c r="K214" s="6"/>
    </row>
    <row r="215" spans="11:11" x14ac:dyDescent="0.3">
      <c r="K215" s="6"/>
    </row>
    <row r="216" spans="11:11" x14ac:dyDescent="0.3">
      <c r="K216" s="6"/>
    </row>
    <row r="217" spans="11:11" x14ac:dyDescent="0.3">
      <c r="K217" s="6"/>
    </row>
    <row r="218" spans="11:11" x14ac:dyDescent="0.3">
      <c r="K218" s="6"/>
    </row>
    <row r="219" spans="11:11" x14ac:dyDescent="0.3">
      <c r="K219" s="6"/>
    </row>
    <row r="220" spans="11:11" x14ac:dyDescent="0.3">
      <c r="K220" s="6"/>
    </row>
  </sheetData>
  <sortState ref="K35:K134">
    <sortCondition descending="1" ref="K3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14</vt:i4>
      </vt:variant>
    </vt:vector>
  </HeadingPairs>
  <TitlesOfParts>
    <vt:vector size="16" baseType="lpstr">
      <vt:lpstr>Instructions</vt:lpstr>
      <vt:lpstr>Rating by material - general</vt:lpstr>
      <vt:lpstr>Another</vt:lpstr>
      <vt:lpstr>Bark</vt:lpstr>
      <vt:lpstr>Bark_Sawdust_Woodfines</vt:lpstr>
      <vt:lpstr>Coir</vt:lpstr>
      <vt:lpstr>Green_compost</vt:lpstr>
      <vt:lpstr>Loam</vt:lpstr>
      <vt:lpstr>Media</vt:lpstr>
      <vt:lpstr>MediaList2</vt:lpstr>
      <vt:lpstr>Peat</vt:lpstr>
      <vt:lpstr>Perlite</vt:lpstr>
      <vt:lpstr>'Rating by material - general'!Print_Area</vt:lpstr>
      <vt:lpstr>Sand</vt:lpstr>
      <vt:lpstr>Vermiculite</vt:lpstr>
      <vt:lpstr>Woodfibre_woodchips</vt:lpstr>
    </vt:vector>
  </TitlesOfParts>
  <Company>KITS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Turnbull, Laurence</dc:creator>
  <cp:lastModifiedBy>Judith Stuart</cp:lastModifiedBy>
  <cp:lastPrinted>2015-03-12T14:50:28Z</cp:lastPrinted>
  <dcterms:created xsi:type="dcterms:W3CDTF">2015-02-19T13:26:16Z</dcterms:created>
  <dcterms:modified xsi:type="dcterms:W3CDTF">2017-04-26T14:12:23Z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1901932485</vt:i4>
  </property>
  <property fmtid="{D5CDD505-2E9C-101B-9397-08002B2CF9AE}" pid="3" name="_NewReviewCycle">
    <vt:lpwstr/>
  </property>
  <property fmtid="{D5CDD505-2E9C-101B-9397-08002B2CF9AE}" pid="4" name="_EmailSubject">
    <vt:lpwstr>Latest Docs</vt:lpwstr>
  </property>
  <property fmtid="{D5CDD505-2E9C-101B-9397-08002B2CF9AE}" pid="5" name="_AuthorEmail">
    <vt:lpwstr>Judith.Stuart@defra.gov.uk</vt:lpwstr>
  </property>
  <property fmtid="{D5CDD505-2E9C-101B-9397-08002B2CF9AE}" pid="6" name="_AuthorEmailDisplayName">
    <vt:lpwstr>Stuart, Judith</vt:lpwstr>
  </property>
</Properties>
</file>